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2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'капітальні'!$A$1:$I$14</definedName>
    <definedName name="_xlnm.Print_Area" localSheetId="2">'КЕКВ'!$A$1:$O$31</definedName>
  </definedNames>
  <calcPr fullCalcOnLoad="1" fullPrecision="0"/>
</workbook>
</file>

<file path=xl/sharedStrings.xml><?xml version="1.0" encoding="utf-8"?>
<sst xmlns="http://schemas.openxmlformats.org/spreadsheetml/2006/main" count="64" uniqueCount="46">
  <si>
    <t>(грн.)</t>
  </si>
  <si>
    <t xml:space="preserve">Уточнений план на рік </t>
  </si>
  <si>
    <t xml:space="preserve">% до 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</si>
  <si>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</si>
  <si>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</si>
  <si>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</si>
  <si>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</si>
  <si>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</si>
  <si>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</si>
  <si>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</si>
  <si>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</si>
  <si>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</si>
  <si>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</si>
  <si>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</si>
  <si>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</si>
  <si>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</si>
  <si>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</si>
  <si>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</si>
  <si>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</si>
  <si>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</si>
  <si>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</si>
  <si>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</si>
  <si>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</si>
  <si>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</si>
  <si>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</si>
  <si>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</si>
  <si>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</si>
  <si>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</si>
  <si>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</si>
  <si>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</si>
  <si>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</si>
  <si>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</si>
  <si>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</si>
  <si>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</si>
  <si>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</si>
  <si>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</si>
  <si>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</si>
  <si>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</si>
  <si>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</si>
  <si>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 xml:space="preserve">   </t>
  </si>
  <si>
    <t>плану на рік</t>
  </si>
  <si>
    <t xml:space="preserve">станом на 06.11.2020 </t>
  </si>
  <si>
    <t>Уточнений план на 11 міс.</t>
  </si>
  <si>
    <t>Всього профінансовано на 06.11.2020</t>
  </si>
  <si>
    <t>Профінансовано за тиждень з 30.10.2020  по 06.11.2020</t>
  </si>
  <si>
    <t>плану за 11 місяців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</si>
</sst>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_);\-#,##0.00"/>
    <numFmt numFmtId="189" formatCode="#,##0.00_ ;\-#,##0.00\ "/>
    <numFmt numFmtId="190" formatCode="#0.00"/>
    <numFmt numFmtId="191" formatCode="0.0"/>
  </numFmts>
  <fonts count="52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9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9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8" fontId="6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52" applyNumberFormat="1" applyFont="1" applyFill="1" applyBorder="1" applyAlignment="1">
      <alignment horizontal="center" vertical="center"/>
      <protection/>
    </xf>
    <xf numFmtId="4" fontId="6" fillId="0" borderId="11" xfId="52" applyNumberFormat="1" applyFont="1" applyFill="1" applyBorder="1" applyAlignment="1">
      <alignment horizontal="center" vertical="center"/>
      <protection/>
    </xf>
    <xf numFmtId="4" fontId="13" fillId="0" borderId="11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6" fillId="0" borderId="12" xfId="52" applyNumberFormat="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9" fillId="0" borderId="0" xfId="52" applyNumberFormat="1" applyFont="1" applyFill="1" applyBorder="1" applyAlignment="1" applyProtection="1">
      <alignment/>
      <protection/>
    </xf>
    <xf numFmtId="4" fontId="5" fillId="0" borderId="11" xfId="0" applyNumberFormat="1" applyFont="1" applyBorder="1" applyAlignment="1">
      <alignment horizontal="center" vertical="center" wrapText="1"/>
    </xf>
    <xf numFmtId="190" fontId="51" fillId="0" borderId="11" xfId="53" applyNumberFormat="1" applyFont="1" applyBorder="1" applyAlignment="1">
      <alignment horizontal="center" vertical="center" wrapText="1"/>
      <protection/>
    </xf>
    <xf numFmtId="4" fontId="15" fillId="0" borderId="11" xfId="55" applyNumberFormat="1" applyFont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190" fontId="45" fillId="0" borderId="11" xfId="53" applyNumberFormat="1" applyBorder="1" applyAlignment="1">
      <alignment vertical="center" wrapText="1"/>
      <protection/>
    </xf>
    <xf numFmtId="4" fontId="0" fillId="0" borderId="0" xfId="52" applyNumberFormat="1" applyFill="1" applyBorder="1" applyAlignment="1" applyProtection="1">
      <alignment horizontal="center" vertical="center"/>
      <protection/>
    </xf>
    <xf numFmtId="189" fontId="0" fillId="0" borderId="0" xfId="52" applyNumberForma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left" wrapText="1"/>
      <protection/>
    </xf>
    <xf numFmtId="0" fontId="0" fillId="0" borderId="12" xfId="0" applyNumberForma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2" fillId="0" borderId="10" xfId="54" applyFill="1" applyBorder="1" applyAlignment="1">
      <alignment horizontal="left" wrapText="1"/>
      <protection/>
    </xf>
    <xf numFmtId="0" fontId="12" fillId="0" borderId="12" xfId="54" applyFill="1" applyBorder="1" applyAlignment="1">
      <alignment horizontal="left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54" applyFont="1" applyFill="1" applyBorder="1" applyAlignment="1">
      <alignment wrapText="1"/>
      <protection/>
    </xf>
    <xf numFmtId="0" fontId="0" fillId="0" borderId="12" xfId="0" applyNumberFormat="1" applyFill="1" applyBorder="1" applyAlignment="1" applyProtection="1">
      <alignment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14" fillId="0" borderId="12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20" xfId="52" applyFont="1" applyBorder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6" xfId="52" applyFont="1" applyBorder="1" applyAlignment="1">
      <alignment horizontal="left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6" xfId="52" applyFont="1" applyBorder="1" applyAlignment="1">
      <alignment horizontal="left" vertical="center"/>
      <protection/>
    </xf>
    <xf numFmtId="0" fontId="7" fillId="0" borderId="12" xfId="52" applyFont="1" applyBorder="1" applyAlignment="1">
      <alignment horizontal="left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6" xfId="52" applyFont="1" applyBorder="1" applyAlignment="1">
      <alignment horizontal="left" vertical="center"/>
      <protection/>
    </xf>
    <xf numFmtId="0" fontId="8" fillId="0" borderId="12" xfId="52" applyFont="1" applyBorder="1" applyAlignment="1">
      <alignment horizontal="left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6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Обычный_капітальні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</row>
    <row r="4" spans="1:9" ht="15.75">
      <c r="A4" s="54" t="str">
        <f>КЕКВ!C2</f>
        <v>станом на 06.11.2020 </v>
      </c>
      <c r="B4" s="54"/>
      <c r="C4" s="54"/>
      <c r="D4" s="54"/>
      <c r="E4" s="54"/>
      <c r="F4" s="54"/>
      <c r="G4" s="54"/>
      <c r="H4" s="54"/>
      <c r="I4" s="54"/>
    </row>
    <row r="6" spans="8:9" ht="12.75">
      <c r="H6" s="10"/>
      <c r="I6" s="10" t="s">
        <v>0</v>
      </c>
    </row>
    <row r="7" spans="1:9" ht="22.5" customHeight="1">
      <c r="A7" s="46" t="s">
        <v>4</v>
      </c>
      <c r="B7" s="46"/>
      <c r="C7" s="48" t="s">
        <v>1</v>
      </c>
      <c r="D7" s="44" t="str">
        <f>КЕКВ!G5</f>
        <v>Уточнений план на 11 міс.</v>
      </c>
      <c r="E7" s="48" t="str">
        <f>КЕКВ!H5</f>
        <v>Всього профінансовано на 06.11.2020</v>
      </c>
      <c r="F7" s="49" t="str">
        <f>КЕКВ!I5</f>
        <v>Профінансовано за тиждень з 30.10.2020  по 06.11.2020</v>
      </c>
      <c r="G7" s="44" t="s">
        <v>38</v>
      </c>
      <c r="H7" s="42" t="s">
        <v>2</v>
      </c>
      <c r="I7" s="43"/>
    </row>
    <row r="8" spans="1:9" ht="31.5" customHeight="1">
      <c r="A8" s="47"/>
      <c r="B8" s="47"/>
      <c r="C8" s="49"/>
      <c r="D8" s="45"/>
      <c r="E8" s="49"/>
      <c r="F8" s="52"/>
      <c r="G8" s="45"/>
      <c r="H8" s="26" t="str">
        <f>КЕКВ!K6</f>
        <v>плану за 11 місяців</v>
      </c>
      <c r="I8" s="27" t="s">
        <v>40</v>
      </c>
    </row>
    <row r="9" spans="1:9" ht="39" customHeight="1">
      <c r="A9" s="50" t="s">
        <v>29</v>
      </c>
      <c r="B9" s="51"/>
      <c r="C9" s="37">
        <v>14963380.82</v>
      </c>
      <c r="D9" s="37">
        <v>14038339.82</v>
      </c>
      <c r="E9" s="37">
        <v>11561734.43</v>
      </c>
      <c r="F9" s="37">
        <v>1151858.82</v>
      </c>
      <c r="G9" s="30">
        <v>1234084</v>
      </c>
      <c r="H9" s="30">
        <v>55573.6</v>
      </c>
      <c r="I9" s="18">
        <f aca="true" t="shared" si="0" ref="I9:I16">E9/C9*100</f>
        <v>77.27</v>
      </c>
    </row>
    <row r="10" spans="1:9" ht="55.5" customHeight="1">
      <c r="A10" s="50" t="s">
        <v>30</v>
      </c>
      <c r="B10" s="51"/>
      <c r="C10" s="37">
        <v>90058490.3</v>
      </c>
      <c r="D10" s="37">
        <v>81992834.3</v>
      </c>
      <c r="E10" s="37">
        <v>64065812.2</v>
      </c>
      <c r="F10" s="37">
        <v>3917508.95</v>
      </c>
      <c r="G10" s="30">
        <v>5316584</v>
      </c>
      <c r="H10" s="30">
        <v>207303.21000000002</v>
      </c>
      <c r="I10" s="18">
        <f t="shared" si="0"/>
        <v>71.14</v>
      </c>
    </row>
    <row r="11" spans="1:9" ht="39" customHeight="1">
      <c r="A11" s="50" t="s">
        <v>31</v>
      </c>
      <c r="B11" s="39"/>
      <c r="C11" s="37">
        <v>11582960.82</v>
      </c>
      <c r="D11" s="37">
        <v>10652636.82</v>
      </c>
      <c r="E11" s="37">
        <v>8947770.99</v>
      </c>
      <c r="F11" s="37">
        <v>479784.86</v>
      </c>
      <c r="G11" s="30">
        <v>975229</v>
      </c>
      <c r="H11" s="30">
        <v>15139.84</v>
      </c>
      <c r="I11" s="18">
        <f t="shared" si="0"/>
        <v>77.25</v>
      </c>
    </row>
    <row r="12" spans="1:9" ht="51" customHeight="1">
      <c r="A12" s="50" t="s">
        <v>32</v>
      </c>
      <c r="B12" s="51"/>
      <c r="C12" s="37">
        <v>7617791</v>
      </c>
      <c r="D12" s="37">
        <v>6983494</v>
      </c>
      <c r="E12" s="37">
        <v>5917469.19</v>
      </c>
      <c r="F12" s="37">
        <v>373414.3</v>
      </c>
      <c r="G12" s="30">
        <v>770081</v>
      </c>
      <c r="H12" s="30">
        <v>4181.099999999999</v>
      </c>
      <c r="I12" s="18">
        <f t="shared" si="0"/>
        <v>77.68</v>
      </c>
    </row>
    <row r="13" spans="1:9" ht="39" customHeight="1">
      <c r="A13" s="50" t="s">
        <v>33</v>
      </c>
      <c r="B13" s="39"/>
      <c r="C13" s="37">
        <v>16372070</v>
      </c>
      <c r="D13" s="37">
        <v>15636389</v>
      </c>
      <c r="E13" s="37">
        <v>13419616.14</v>
      </c>
      <c r="F13" s="37">
        <v>209226.52</v>
      </c>
      <c r="G13" s="30">
        <v>872539</v>
      </c>
      <c r="H13" s="30">
        <v>56029.4</v>
      </c>
      <c r="I13" s="18">
        <f t="shared" si="0"/>
        <v>81.97</v>
      </c>
    </row>
    <row r="14" spans="1:9" ht="38.25" customHeight="1">
      <c r="A14" s="50" t="s">
        <v>34</v>
      </c>
      <c r="B14" s="39"/>
      <c r="C14" s="37">
        <v>7940162.95</v>
      </c>
      <c r="D14" s="37">
        <v>7750316.95</v>
      </c>
      <c r="E14" s="37">
        <v>7302191.36</v>
      </c>
      <c r="F14" s="37">
        <v>108544.42</v>
      </c>
      <c r="G14" s="30">
        <v>403718</v>
      </c>
      <c r="H14" s="30">
        <v>43210.98</v>
      </c>
      <c r="I14" s="18">
        <f t="shared" si="0"/>
        <v>91.97</v>
      </c>
    </row>
    <row r="15" spans="1:11" ht="53.25" customHeight="1" hidden="1">
      <c r="A15" s="38" t="s">
        <v>35</v>
      </c>
      <c r="B15" s="39"/>
      <c r="C15" s="34">
        <v>8672342.95</v>
      </c>
      <c r="D15" s="34">
        <v>7606491.949999999</v>
      </c>
      <c r="E15" s="34">
        <v>6817019.35</v>
      </c>
      <c r="F15" s="29"/>
      <c r="G15" s="29">
        <f>D15-E15</f>
        <v>789472.6</v>
      </c>
      <c r="H15" s="18">
        <f>E15/D15*100</f>
        <v>89.62</v>
      </c>
      <c r="I15" s="18">
        <f t="shared" si="0"/>
        <v>78.61</v>
      </c>
      <c r="K15" s="8"/>
    </row>
    <row r="16" spans="1:9" ht="15" customHeight="1">
      <c r="A16" s="40" t="s">
        <v>3</v>
      </c>
      <c r="B16" s="41"/>
      <c r="C16" s="17">
        <f>C9+C10+C11+C12+C13+C14</f>
        <v>148534855.89</v>
      </c>
      <c r="D16" s="17">
        <f>D9+D10+D11+D12+D13+D14</f>
        <v>137054010.89</v>
      </c>
      <c r="E16" s="17">
        <f>E9+E10+E11+E12+E13+E14</f>
        <v>111214594.31</v>
      </c>
      <c r="F16" s="17">
        <f>SUM(F9:F15)</f>
        <v>6240337.87</v>
      </c>
      <c r="G16" s="17">
        <f>SUM(G9:G15)</f>
        <v>10361707.6</v>
      </c>
      <c r="H16" s="17">
        <f>E16/D16*100</f>
        <v>81.15</v>
      </c>
      <c r="I16" s="17">
        <f t="shared" si="0"/>
        <v>74.87</v>
      </c>
    </row>
    <row r="17" ht="12.75">
      <c r="K17" s="1"/>
    </row>
    <row r="18" ht="12.75">
      <c r="E18" t="s">
        <v>39</v>
      </c>
    </row>
    <row r="19" spans="5:6" ht="12.75">
      <c r="E19" s="8"/>
      <c r="F19" s="13"/>
    </row>
    <row r="20" ht="12.75">
      <c r="E20" s="8"/>
    </row>
  </sheetData>
  <sheetProtection/>
  <mergeCells count="17">
    <mergeCell ref="A14:B14"/>
    <mergeCell ref="F7:F8"/>
    <mergeCell ref="A9:B9"/>
    <mergeCell ref="A3:I3"/>
    <mergeCell ref="A4:I4"/>
    <mergeCell ref="C7:C8"/>
    <mergeCell ref="D7:D8"/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selection activeCell="F11" sqref="F11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54" t="s">
        <v>36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4" t="str">
        <f>КЕКВ!C2</f>
        <v>станом на 06.11.2020 </v>
      </c>
      <c r="B2" s="54"/>
      <c r="C2" s="54"/>
      <c r="D2" s="54"/>
      <c r="E2" s="54"/>
      <c r="F2" s="54"/>
      <c r="G2" s="54"/>
      <c r="H2" s="54"/>
      <c r="I2" s="54"/>
    </row>
    <row r="4" spans="8:9" ht="12.75">
      <c r="H4" s="10"/>
      <c r="I4" s="10" t="s">
        <v>0</v>
      </c>
    </row>
    <row r="5" spans="1:10" ht="22.5" customHeight="1">
      <c r="A5" s="46" t="s">
        <v>4</v>
      </c>
      <c r="B5" s="46"/>
      <c r="C5" s="48" t="s">
        <v>1</v>
      </c>
      <c r="D5" s="44" t="str">
        <f>КЕКВ!G5</f>
        <v>Уточнений план на 11 міс.</v>
      </c>
      <c r="E5" s="48" t="str">
        <f>КЕКВ!H5</f>
        <v>Всього профінансовано на 06.11.2020</v>
      </c>
      <c r="F5" s="49" t="str">
        <f>КЕКВ!I5</f>
        <v>Профінансовано за тиждень з 30.10.2020  по 06.11.2020</v>
      </c>
      <c r="G5" s="44" t="s">
        <v>38</v>
      </c>
      <c r="H5" s="42" t="s">
        <v>2</v>
      </c>
      <c r="I5" s="43"/>
      <c r="J5" s="12"/>
    </row>
    <row r="6" spans="1:9" ht="38.25" customHeight="1">
      <c r="A6" s="47"/>
      <c r="B6" s="47"/>
      <c r="C6" s="49"/>
      <c r="D6" s="45"/>
      <c r="E6" s="49"/>
      <c r="F6" s="52"/>
      <c r="G6" s="45"/>
      <c r="H6" s="26" t="str">
        <f>КЕКВ!K6</f>
        <v>плану за 11 місяців</v>
      </c>
      <c r="I6" s="27" t="s">
        <v>40</v>
      </c>
    </row>
    <row r="7" spans="1:9" ht="27.75" customHeight="1">
      <c r="A7" s="60" t="s">
        <v>29</v>
      </c>
      <c r="B7" s="61"/>
      <c r="C7" s="37">
        <v>145747</v>
      </c>
      <c r="D7" s="37">
        <v>145747</v>
      </c>
      <c r="E7" s="37">
        <v>140798</v>
      </c>
      <c r="F7" s="37">
        <v>0</v>
      </c>
      <c r="G7" s="18">
        <f aca="true" t="shared" si="0" ref="G7:G14">D7-E7</f>
        <v>4949</v>
      </c>
      <c r="H7" s="18">
        <f>E7/D7*100</f>
        <v>96.6</v>
      </c>
      <c r="I7" s="18">
        <f>E7/C7*100</f>
        <v>96.6</v>
      </c>
    </row>
    <row r="8" spans="1:9" ht="37.5" customHeight="1">
      <c r="A8" s="57" t="s">
        <v>30</v>
      </c>
      <c r="B8" s="59"/>
      <c r="C8" s="37">
        <v>2436324.7</v>
      </c>
      <c r="D8" s="37">
        <v>2436324.7</v>
      </c>
      <c r="E8" s="37">
        <v>1889987.62</v>
      </c>
      <c r="F8" s="37"/>
      <c r="G8" s="18">
        <f t="shared" si="0"/>
        <v>546337.08</v>
      </c>
      <c r="H8" s="18">
        <f aca="true" t="shared" si="1" ref="H8:H14">E8/D8*100</f>
        <v>77.58</v>
      </c>
      <c r="I8" s="18">
        <f aca="true" t="shared" si="2" ref="I8:I14">E8/C8*100</f>
        <v>77.58</v>
      </c>
    </row>
    <row r="9" spans="1:9" ht="37.5" customHeight="1">
      <c r="A9" s="57" t="s">
        <v>31</v>
      </c>
      <c r="B9" s="58"/>
      <c r="C9" s="37">
        <v>825796</v>
      </c>
      <c r="D9" s="37">
        <v>825796</v>
      </c>
      <c r="E9" s="37">
        <v>825796</v>
      </c>
      <c r="F9" s="37">
        <v>0</v>
      </c>
      <c r="G9" s="18"/>
      <c r="H9" s="18">
        <f>E9/D9*100</f>
        <v>100</v>
      </c>
      <c r="I9" s="18">
        <f>E9/C9*100</f>
        <v>100</v>
      </c>
    </row>
    <row r="10" spans="1:12" ht="39.75" customHeight="1">
      <c r="A10" s="57" t="s">
        <v>32</v>
      </c>
      <c r="B10" s="58"/>
      <c r="C10" s="37">
        <v>23000</v>
      </c>
      <c r="D10" s="37">
        <v>23000</v>
      </c>
      <c r="E10" s="37">
        <v>23000</v>
      </c>
      <c r="F10" s="37">
        <v>0</v>
      </c>
      <c r="G10" s="18">
        <f t="shared" si="0"/>
        <v>0</v>
      </c>
      <c r="H10" s="18"/>
      <c r="I10" s="18"/>
      <c r="J10" s="14"/>
      <c r="L10" s="8"/>
    </row>
    <row r="11" spans="1:9" ht="55.5" customHeight="1">
      <c r="A11" s="57" t="s">
        <v>33</v>
      </c>
      <c r="B11" s="58"/>
      <c r="C11" s="37">
        <v>2485345</v>
      </c>
      <c r="D11" s="37">
        <v>2485345</v>
      </c>
      <c r="E11" s="37">
        <v>1079935.74</v>
      </c>
      <c r="F11" s="37">
        <v>31025</v>
      </c>
      <c r="G11" s="18">
        <f t="shared" si="0"/>
        <v>1405409.26</v>
      </c>
      <c r="H11" s="18">
        <f t="shared" si="1"/>
        <v>43.45</v>
      </c>
      <c r="I11" s="18">
        <f t="shared" si="2"/>
        <v>43.45</v>
      </c>
    </row>
    <row r="12" spans="1:9" ht="53.25" customHeight="1">
      <c r="A12" s="38" t="s">
        <v>35</v>
      </c>
      <c r="B12" s="39"/>
      <c r="C12" s="31">
        <v>27000</v>
      </c>
      <c r="D12" s="31">
        <v>27000</v>
      </c>
      <c r="E12" s="31">
        <v>26400</v>
      </c>
      <c r="F12" s="31">
        <v>0</v>
      </c>
      <c r="G12" s="18">
        <f t="shared" si="0"/>
        <v>600</v>
      </c>
      <c r="H12" s="18">
        <f>E12/D12*100</f>
        <v>97.78</v>
      </c>
      <c r="I12" s="18">
        <f>E12/C12*100</f>
        <v>97.78</v>
      </c>
    </row>
    <row r="13" spans="1:9" ht="54" customHeight="1" hidden="1">
      <c r="A13" s="55"/>
      <c r="B13" s="56"/>
      <c r="C13" s="32"/>
      <c r="D13" s="32"/>
      <c r="E13" s="32"/>
      <c r="F13" s="32"/>
      <c r="G13" s="18">
        <f t="shared" si="0"/>
        <v>0</v>
      </c>
      <c r="H13" s="18" t="e">
        <f t="shared" si="1"/>
        <v>#DIV/0!</v>
      </c>
      <c r="I13" s="18" t="e">
        <f t="shared" si="2"/>
        <v>#DIV/0!</v>
      </c>
    </row>
    <row r="14" spans="1:9" ht="14.25">
      <c r="A14" s="40" t="s">
        <v>3</v>
      </c>
      <c r="B14" s="41"/>
      <c r="C14" s="33">
        <f>SUM(C7:C13)</f>
        <v>5943212.7</v>
      </c>
      <c r="D14" s="33">
        <f>SUM(D7:D13)</f>
        <v>5943212.7</v>
      </c>
      <c r="E14" s="33">
        <f>SUM(E7:E13)</f>
        <v>3985917.36</v>
      </c>
      <c r="F14" s="33">
        <f>SUM(F7:F13)</f>
        <v>31025</v>
      </c>
      <c r="G14" s="23">
        <f t="shared" si="0"/>
        <v>1957295.34</v>
      </c>
      <c r="H14" s="23">
        <f t="shared" si="1"/>
        <v>67.07</v>
      </c>
      <c r="I14" s="23">
        <f t="shared" si="2"/>
        <v>67.07</v>
      </c>
    </row>
  </sheetData>
  <sheetProtection/>
  <mergeCells count="17">
    <mergeCell ref="A1:I1"/>
    <mergeCell ref="A2:I2"/>
    <mergeCell ref="A5:B6"/>
    <mergeCell ref="C5:C6"/>
    <mergeCell ref="D5:D6"/>
    <mergeCell ref="E5:E6"/>
    <mergeCell ref="F5:F6"/>
    <mergeCell ref="H5:I5"/>
    <mergeCell ref="A12:B12"/>
    <mergeCell ref="A13:B13"/>
    <mergeCell ref="A14:B14"/>
    <mergeCell ref="G5:G6"/>
    <mergeCell ref="A11:B11"/>
    <mergeCell ref="A8:B8"/>
    <mergeCell ref="A10:B10"/>
    <mergeCell ref="A7:B7"/>
    <mergeCell ref="A9:B9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Zeros="0" tabSelected="1" zoomScalePageLayoutView="0" workbookViewId="0" topLeftCell="A1">
      <selection activeCell="I8" sqref="I8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6.2812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4" width="9.140625" style="2" customWidth="1"/>
    <col min="15" max="15" width="14.57421875" style="2" bestFit="1" customWidth="1"/>
    <col min="16" max="16384" width="9.140625" style="2" customWidth="1"/>
  </cols>
  <sheetData>
    <row r="1" spans="1:12" ht="15.75">
      <c r="A1" s="15"/>
      <c r="B1" s="15"/>
      <c r="C1" s="15"/>
      <c r="D1" s="15"/>
      <c r="E1" s="15"/>
      <c r="F1" s="15"/>
      <c r="G1" s="16" t="s">
        <v>37</v>
      </c>
      <c r="H1" s="15"/>
      <c r="I1" s="15"/>
      <c r="J1" s="15"/>
      <c r="K1" s="15"/>
      <c r="L1" s="15"/>
    </row>
    <row r="2" spans="1:15" ht="15.75">
      <c r="A2" s="15"/>
      <c r="B2" s="15"/>
      <c r="C2" s="54" t="s">
        <v>41</v>
      </c>
      <c r="D2" s="54"/>
      <c r="E2" s="54"/>
      <c r="F2" s="54"/>
      <c r="G2" s="54"/>
      <c r="H2" s="54"/>
      <c r="I2" s="54"/>
      <c r="J2" s="54"/>
      <c r="K2" s="54"/>
      <c r="L2" s="22"/>
      <c r="M2" s="22"/>
      <c r="N2" s="22"/>
      <c r="O2" s="22"/>
    </row>
    <row r="3" spans="1:12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1:12" ht="12.75">
      <c r="K4" s="9"/>
      <c r="L4" s="9" t="s">
        <v>0</v>
      </c>
    </row>
    <row r="5" spans="1:12" ht="12" customHeight="1">
      <c r="A5" s="76" t="s">
        <v>27</v>
      </c>
      <c r="B5" s="62" t="s">
        <v>21</v>
      </c>
      <c r="C5" s="63"/>
      <c r="D5" s="63"/>
      <c r="E5" s="64"/>
      <c r="F5" s="49" t="s">
        <v>1</v>
      </c>
      <c r="G5" s="44" t="s">
        <v>42</v>
      </c>
      <c r="H5" s="48" t="s">
        <v>43</v>
      </c>
      <c r="I5" s="49" t="s">
        <v>44</v>
      </c>
      <c r="J5" s="44" t="s">
        <v>38</v>
      </c>
      <c r="K5" s="42" t="s">
        <v>2</v>
      </c>
      <c r="L5" s="43"/>
    </row>
    <row r="6" spans="1:12" ht="38.25" customHeight="1">
      <c r="A6" s="77"/>
      <c r="B6" s="65"/>
      <c r="C6" s="66"/>
      <c r="D6" s="66"/>
      <c r="E6" s="67"/>
      <c r="F6" s="52"/>
      <c r="G6" s="45"/>
      <c r="H6" s="49"/>
      <c r="I6" s="52"/>
      <c r="J6" s="45"/>
      <c r="K6" s="26" t="s">
        <v>45</v>
      </c>
      <c r="L6" s="27" t="s">
        <v>40</v>
      </c>
    </row>
    <row r="7" spans="1:12" ht="15">
      <c r="A7" s="6">
        <v>2111</v>
      </c>
      <c r="B7" s="81" t="s">
        <v>20</v>
      </c>
      <c r="C7" s="82"/>
      <c r="D7" s="82"/>
      <c r="E7" s="83"/>
      <c r="F7" s="37">
        <v>85850915</v>
      </c>
      <c r="G7" s="37">
        <v>78675062</v>
      </c>
      <c r="H7" s="37">
        <v>66855927.93</v>
      </c>
      <c r="I7" s="37">
        <v>4732386.97</v>
      </c>
      <c r="J7" s="19">
        <f aca="true" t="shared" si="0" ref="J7:J25">G7-H7</f>
        <v>11819134.07</v>
      </c>
      <c r="K7" s="19">
        <f aca="true" t="shared" si="1" ref="K7:K26">H7/G7*100</f>
        <v>84.98</v>
      </c>
      <c r="L7" s="19">
        <f aca="true" t="shared" si="2" ref="L7:L26">H7/F7*100</f>
        <v>77.87</v>
      </c>
    </row>
    <row r="8" spans="1:12" ht="15">
      <c r="A8" s="6">
        <v>2120</v>
      </c>
      <c r="B8" s="71" t="s">
        <v>19</v>
      </c>
      <c r="C8" s="71"/>
      <c r="D8" s="71"/>
      <c r="E8" s="71"/>
      <c r="F8" s="37">
        <v>19195764</v>
      </c>
      <c r="G8" s="37">
        <v>17601208</v>
      </c>
      <c r="H8" s="37">
        <v>14883000.3</v>
      </c>
      <c r="I8" s="37">
        <v>1056105.16</v>
      </c>
      <c r="J8" s="19">
        <f t="shared" si="0"/>
        <v>2718207.7</v>
      </c>
      <c r="K8" s="19">
        <f t="shared" si="1"/>
        <v>84.56</v>
      </c>
      <c r="L8" s="19">
        <f t="shared" si="2"/>
        <v>77.53</v>
      </c>
    </row>
    <row r="9" spans="1:12" ht="15">
      <c r="A9" s="6">
        <v>2210</v>
      </c>
      <c r="B9" s="71" t="s">
        <v>18</v>
      </c>
      <c r="C9" s="71"/>
      <c r="D9" s="71"/>
      <c r="E9" s="71"/>
      <c r="F9" s="37">
        <v>4338884.3</v>
      </c>
      <c r="G9" s="37">
        <v>4281135.3</v>
      </c>
      <c r="H9" s="37">
        <v>2929229.46</v>
      </c>
      <c r="I9" s="37">
        <v>214870.34</v>
      </c>
      <c r="J9" s="19">
        <f t="shared" si="0"/>
        <v>1351905.84</v>
      </c>
      <c r="K9" s="19">
        <f t="shared" si="1"/>
        <v>68.42</v>
      </c>
      <c r="L9" s="19">
        <f t="shared" si="2"/>
        <v>67.51</v>
      </c>
    </row>
    <row r="10" spans="1:12" ht="15">
      <c r="A10" s="6">
        <v>2220</v>
      </c>
      <c r="B10" s="71" t="s">
        <v>17</v>
      </c>
      <c r="C10" s="71"/>
      <c r="D10" s="71"/>
      <c r="E10" s="71"/>
      <c r="F10" s="37">
        <v>252980</v>
      </c>
      <c r="G10" s="37">
        <v>252980</v>
      </c>
      <c r="H10" s="37">
        <v>152032.23</v>
      </c>
      <c r="I10" s="37">
        <v>1512</v>
      </c>
      <c r="J10" s="19">
        <f t="shared" si="0"/>
        <v>100947.77</v>
      </c>
      <c r="K10" s="19">
        <f t="shared" si="1"/>
        <v>60.1</v>
      </c>
      <c r="L10" s="19">
        <f t="shared" si="2"/>
        <v>60.1</v>
      </c>
    </row>
    <row r="11" spans="1:12" ht="15">
      <c r="A11" s="6">
        <v>2230</v>
      </c>
      <c r="B11" s="71" t="s">
        <v>16</v>
      </c>
      <c r="C11" s="71"/>
      <c r="D11" s="71"/>
      <c r="E11" s="71"/>
      <c r="F11" s="37">
        <v>2491456</v>
      </c>
      <c r="G11" s="37">
        <v>2251463</v>
      </c>
      <c r="H11" s="37">
        <v>609589.54</v>
      </c>
      <c r="I11" s="37">
        <v>0</v>
      </c>
      <c r="J11" s="19">
        <f t="shared" si="0"/>
        <v>1641873.46</v>
      </c>
      <c r="K11" s="19">
        <f t="shared" si="1"/>
        <v>27.08</v>
      </c>
      <c r="L11" s="19">
        <f t="shared" si="2"/>
        <v>24.47</v>
      </c>
    </row>
    <row r="12" spans="1:12" ht="15">
      <c r="A12" s="6">
        <v>2240</v>
      </c>
      <c r="B12" s="71" t="s">
        <v>15</v>
      </c>
      <c r="C12" s="71"/>
      <c r="D12" s="71"/>
      <c r="E12" s="71"/>
      <c r="F12" s="37">
        <v>14917175</v>
      </c>
      <c r="G12" s="37">
        <v>14312304</v>
      </c>
      <c r="H12" s="37">
        <v>11994256.61</v>
      </c>
      <c r="I12" s="37">
        <v>154815.13</v>
      </c>
      <c r="J12" s="19">
        <f t="shared" si="0"/>
        <v>2318047.39</v>
      </c>
      <c r="K12" s="19">
        <f t="shared" si="1"/>
        <v>83.8</v>
      </c>
      <c r="L12" s="19">
        <f t="shared" si="2"/>
        <v>80.41</v>
      </c>
    </row>
    <row r="13" spans="1:12" ht="15">
      <c r="A13" s="6">
        <v>2250</v>
      </c>
      <c r="B13" s="71" t="s">
        <v>14</v>
      </c>
      <c r="C13" s="71"/>
      <c r="D13" s="71"/>
      <c r="E13" s="71"/>
      <c r="F13" s="37">
        <v>177010</v>
      </c>
      <c r="G13" s="37">
        <v>167674</v>
      </c>
      <c r="H13" s="37">
        <v>40107.25</v>
      </c>
      <c r="I13" s="37">
        <v>170</v>
      </c>
      <c r="J13" s="19">
        <f t="shared" si="0"/>
        <v>127566.75</v>
      </c>
      <c r="K13" s="19">
        <f t="shared" si="1"/>
        <v>23.92</v>
      </c>
      <c r="L13" s="19">
        <f t="shared" si="2"/>
        <v>22.66</v>
      </c>
    </row>
    <row r="14" spans="1:15" s="5" customFormat="1" ht="14.25">
      <c r="A14" s="7">
        <v>2270</v>
      </c>
      <c r="B14" s="73" t="s">
        <v>23</v>
      </c>
      <c r="C14" s="74"/>
      <c r="D14" s="74"/>
      <c r="E14" s="75"/>
      <c r="F14" s="25">
        <f>F15+F16+F17+F18+F19</f>
        <v>10808811</v>
      </c>
      <c r="G14" s="25">
        <f>G15+G16+G17+G18+G19</f>
        <v>9251556</v>
      </c>
      <c r="H14" s="25">
        <f>H15+H16+H17+H18+H19</f>
        <v>4753398.35</v>
      </c>
      <c r="I14" s="25">
        <f>I15+I16+I17+I18+I19</f>
        <v>46496.34</v>
      </c>
      <c r="J14" s="20">
        <f t="shared" si="0"/>
        <v>4498157.65</v>
      </c>
      <c r="K14" s="20">
        <f t="shared" si="1"/>
        <v>51.38</v>
      </c>
      <c r="L14" s="20">
        <f t="shared" si="2"/>
        <v>43.98</v>
      </c>
      <c r="O14" s="28"/>
    </row>
    <row r="15" spans="1:15" ht="15">
      <c r="A15" s="6">
        <v>2271</v>
      </c>
      <c r="B15" s="71" t="s">
        <v>13</v>
      </c>
      <c r="C15" s="71"/>
      <c r="D15" s="71"/>
      <c r="E15" s="71"/>
      <c r="F15" s="37">
        <v>6164661</v>
      </c>
      <c r="G15" s="37">
        <v>5217725</v>
      </c>
      <c r="H15" s="37">
        <v>2814284.94</v>
      </c>
      <c r="I15" s="37">
        <v>0</v>
      </c>
      <c r="J15" s="19">
        <f t="shared" si="0"/>
        <v>2403440.06</v>
      </c>
      <c r="K15" s="19">
        <f t="shared" si="1"/>
        <v>53.94</v>
      </c>
      <c r="L15" s="19">
        <f t="shared" si="2"/>
        <v>45.65</v>
      </c>
      <c r="O15" s="28"/>
    </row>
    <row r="16" spans="1:15" ht="15">
      <c r="A16" s="6">
        <v>2272</v>
      </c>
      <c r="B16" s="71" t="s">
        <v>12</v>
      </c>
      <c r="C16" s="71"/>
      <c r="D16" s="71"/>
      <c r="E16" s="71"/>
      <c r="F16" s="37">
        <v>236769</v>
      </c>
      <c r="G16" s="37">
        <v>214494</v>
      </c>
      <c r="H16" s="37">
        <v>101387.56</v>
      </c>
      <c r="I16" s="37">
        <v>0</v>
      </c>
      <c r="J16" s="19">
        <f t="shared" si="0"/>
        <v>113106.44</v>
      </c>
      <c r="K16" s="19">
        <f t="shared" si="1"/>
        <v>47.27</v>
      </c>
      <c r="L16" s="19">
        <f t="shared" si="2"/>
        <v>42.82</v>
      </c>
      <c r="O16" s="28"/>
    </row>
    <row r="17" spans="1:15" ht="15">
      <c r="A17" s="6">
        <v>2273</v>
      </c>
      <c r="B17" s="71" t="s">
        <v>11</v>
      </c>
      <c r="C17" s="71"/>
      <c r="D17" s="71"/>
      <c r="E17" s="71"/>
      <c r="F17" s="37">
        <v>2070178</v>
      </c>
      <c r="G17" s="37">
        <v>1864636</v>
      </c>
      <c r="H17" s="37">
        <v>1009920.44</v>
      </c>
      <c r="I17" s="37">
        <v>37104.79</v>
      </c>
      <c r="J17" s="19">
        <f t="shared" si="0"/>
        <v>854715.56</v>
      </c>
      <c r="K17" s="19">
        <f t="shared" si="1"/>
        <v>54.16</v>
      </c>
      <c r="L17" s="19">
        <f t="shared" si="2"/>
        <v>48.78</v>
      </c>
      <c r="O17" s="28"/>
    </row>
    <row r="18" spans="1:15" ht="15">
      <c r="A18" s="6">
        <v>2274</v>
      </c>
      <c r="B18" s="71" t="s">
        <v>10</v>
      </c>
      <c r="C18" s="71"/>
      <c r="D18" s="71"/>
      <c r="E18" s="71"/>
      <c r="F18" s="37">
        <v>1700885</v>
      </c>
      <c r="G18" s="37">
        <v>1372981</v>
      </c>
      <c r="H18" s="37">
        <v>578714.76</v>
      </c>
      <c r="I18" s="37">
        <v>9391.55</v>
      </c>
      <c r="J18" s="19">
        <f t="shared" si="0"/>
        <v>794266.24</v>
      </c>
      <c r="K18" s="19">
        <f t="shared" si="1"/>
        <v>42.15</v>
      </c>
      <c r="L18" s="19">
        <f t="shared" si="2"/>
        <v>34.02</v>
      </c>
      <c r="O18" s="28"/>
    </row>
    <row r="19" spans="1:15" ht="15">
      <c r="A19" s="6">
        <v>2275</v>
      </c>
      <c r="B19" s="71" t="s">
        <v>9</v>
      </c>
      <c r="C19" s="71"/>
      <c r="D19" s="71"/>
      <c r="E19" s="71"/>
      <c r="F19" s="37">
        <v>636318</v>
      </c>
      <c r="G19" s="37">
        <v>581720</v>
      </c>
      <c r="H19" s="37">
        <v>249090.65</v>
      </c>
      <c r="I19" s="37">
        <v>0</v>
      </c>
      <c r="J19" s="19">
        <f t="shared" si="0"/>
        <v>332629.35</v>
      </c>
      <c r="K19" s="19">
        <f t="shared" si="1"/>
        <v>42.82</v>
      </c>
      <c r="L19" s="19">
        <f t="shared" si="2"/>
        <v>39.15</v>
      </c>
      <c r="O19" s="28"/>
    </row>
    <row r="20" spans="1:15" ht="45" customHeight="1">
      <c r="A20" s="6">
        <v>2282</v>
      </c>
      <c r="B20" s="72" t="s">
        <v>8</v>
      </c>
      <c r="C20" s="72"/>
      <c r="D20" s="72"/>
      <c r="E20" s="72"/>
      <c r="F20" s="37">
        <v>77350</v>
      </c>
      <c r="G20" s="37">
        <v>77350</v>
      </c>
      <c r="H20" s="37">
        <v>21482</v>
      </c>
      <c r="I20" s="37">
        <v>480</v>
      </c>
      <c r="J20" s="19">
        <f t="shared" si="0"/>
        <v>55868</v>
      </c>
      <c r="K20" s="19">
        <f t="shared" si="1"/>
        <v>27.77</v>
      </c>
      <c r="L20" s="19">
        <f t="shared" si="2"/>
        <v>27.77</v>
      </c>
      <c r="O20" s="28"/>
    </row>
    <row r="21" spans="1:15" ht="25.5" customHeight="1">
      <c r="A21" s="6">
        <v>2610</v>
      </c>
      <c r="B21" s="72" t="s">
        <v>7</v>
      </c>
      <c r="C21" s="72"/>
      <c r="D21" s="72"/>
      <c r="E21" s="72"/>
      <c r="F21" s="37">
        <v>1656750</v>
      </c>
      <c r="G21" s="37">
        <v>1656750</v>
      </c>
      <c r="H21" s="37">
        <v>1331312.22</v>
      </c>
      <c r="I21" s="37">
        <v>20975</v>
      </c>
      <c r="J21" s="19">
        <f t="shared" si="0"/>
        <v>325437.78</v>
      </c>
      <c r="K21" s="19">
        <f t="shared" si="1"/>
        <v>80.36</v>
      </c>
      <c r="L21" s="19">
        <f t="shared" si="2"/>
        <v>80.36</v>
      </c>
      <c r="O21" s="28"/>
    </row>
    <row r="22" spans="1:15" ht="23.25" customHeight="1">
      <c r="A22" s="6">
        <v>2620</v>
      </c>
      <c r="B22" s="68" t="s">
        <v>25</v>
      </c>
      <c r="C22" s="69"/>
      <c r="D22" s="69"/>
      <c r="E22" s="70"/>
      <c r="F22" s="37">
        <v>5567032.95</v>
      </c>
      <c r="G22" s="37">
        <v>5549494.95</v>
      </c>
      <c r="H22" s="37">
        <v>5531976.95</v>
      </c>
      <c r="I22" s="37">
        <v>0</v>
      </c>
      <c r="J22" s="19">
        <f t="shared" si="0"/>
        <v>17518</v>
      </c>
      <c r="K22" s="19">
        <f t="shared" si="1"/>
        <v>99.68</v>
      </c>
      <c r="L22" s="19">
        <f t="shared" si="2"/>
        <v>99.37</v>
      </c>
      <c r="O22" s="28"/>
    </row>
    <row r="23" spans="1:15" ht="15">
      <c r="A23" s="6">
        <v>2730</v>
      </c>
      <c r="B23" s="71" t="s">
        <v>6</v>
      </c>
      <c r="C23" s="71"/>
      <c r="D23" s="71"/>
      <c r="E23" s="71"/>
      <c r="F23" s="37">
        <v>2804637.64</v>
      </c>
      <c r="G23" s="37">
        <v>2599999.64</v>
      </c>
      <c r="H23" s="37">
        <v>2004343.86</v>
      </c>
      <c r="I23" s="37">
        <v>12526.93</v>
      </c>
      <c r="J23" s="19">
        <f t="shared" si="0"/>
        <v>595655.78</v>
      </c>
      <c r="K23" s="19">
        <f t="shared" si="1"/>
        <v>77.09</v>
      </c>
      <c r="L23" s="19">
        <f t="shared" si="2"/>
        <v>71.47</v>
      </c>
      <c r="O23" s="28"/>
    </row>
    <row r="24" spans="1:15" ht="15">
      <c r="A24" s="6">
        <v>2800</v>
      </c>
      <c r="B24" s="71" t="s">
        <v>5</v>
      </c>
      <c r="C24" s="71"/>
      <c r="D24" s="71"/>
      <c r="E24" s="71"/>
      <c r="F24" s="37">
        <v>223120</v>
      </c>
      <c r="G24" s="37">
        <v>204064</v>
      </c>
      <c r="H24" s="37">
        <v>107937.61</v>
      </c>
      <c r="I24" s="37">
        <v>0</v>
      </c>
      <c r="J24" s="19">
        <f t="shared" si="0"/>
        <v>96126.39</v>
      </c>
      <c r="K24" s="19">
        <f t="shared" si="1"/>
        <v>52.89</v>
      </c>
      <c r="L24" s="19">
        <f t="shared" si="2"/>
        <v>48.38</v>
      </c>
      <c r="O24" s="28"/>
    </row>
    <row r="25" spans="1:15" ht="15">
      <c r="A25" s="6">
        <v>9000</v>
      </c>
      <c r="B25" s="81" t="s">
        <v>26</v>
      </c>
      <c r="C25" s="82"/>
      <c r="D25" s="82"/>
      <c r="E25" s="83"/>
      <c r="F25" s="37">
        <v>172970</v>
      </c>
      <c r="G25" s="37">
        <v>172970</v>
      </c>
      <c r="H25" s="37">
        <v>0</v>
      </c>
      <c r="I25" s="37">
        <v>0</v>
      </c>
      <c r="J25" s="19">
        <f t="shared" si="0"/>
        <v>172970</v>
      </c>
      <c r="K25" s="19">
        <f>H25/G25*100</f>
        <v>0</v>
      </c>
      <c r="L25" s="19">
        <f t="shared" si="2"/>
        <v>0</v>
      </c>
      <c r="O25" s="28"/>
    </row>
    <row r="26" spans="1:15" ht="25.5" customHeight="1">
      <c r="A26" s="7">
        <v>3000</v>
      </c>
      <c r="B26" s="84" t="s">
        <v>24</v>
      </c>
      <c r="C26" s="85"/>
      <c r="D26" s="85"/>
      <c r="E26" s="86"/>
      <c r="F26" s="25">
        <f>капітальні!C14</f>
        <v>5943212.7</v>
      </c>
      <c r="G26" s="25">
        <f>капітальні!D14</f>
        <v>5943212.7</v>
      </c>
      <c r="H26" s="25">
        <f>капітальні!E14</f>
        <v>3985917.36</v>
      </c>
      <c r="I26" s="25">
        <f>капітальні!F14</f>
        <v>31025</v>
      </c>
      <c r="J26" s="25">
        <f>капітальні!G14</f>
        <v>1957295.34</v>
      </c>
      <c r="K26" s="21">
        <f t="shared" si="1"/>
        <v>67.07</v>
      </c>
      <c r="L26" s="20">
        <f t="shared" si="2"/>
        <v>67.07</v>
      </c>
      <c r="O26" s="28"/>
    </row>
    <row r="27" spans="1:15" ht="14.25">
      <c r="A27" s="78" t="s">
        <v>22</v>
      </c>
      <c r="B27" s="79"/>
      <c r="C27" s="79"/>
      <c r="D27" s="79"/>
      <c r="E27" s="80"/>
      <c r="F27" s="20">
        <f>SUM(F7:F26)-F15-F16-F17-F18-F19</f>
        <v>154478068.59</v>
      </c>
      <c r="G27" s="20">
        <f>SUM(G7:G26)-G15-G16-G17-G18-G19</f>
        <v>142997223.59</v>
      </c>
      <c r="H27" s="20">
        <f>SUM(H7:H26)-H15-H16-H17-H18-H19</f>
        <v>115200511.67</v>
      </c>
      <c r="I27" s="20">
        <f>SUM(I7:I26)-I15-I16-I17-I18-I19</f>
        <v>6271362.87</v>
      </c>
      <c r="J27" s="20">
        <f>SUM(J7:J26)-J15-J16-J17-J18-J19</f>
        <v>27796711.92</v>
      </c>
      <c r="K27" s="20">
        <f>H27/G27*100</f>
        <v>80.56</v>
      </c>
      <c r="L27" s="20">
        <f>H27/F27*100</f>
        <v>74.57</v>
      </c>
      <c r="O27" s="28"/>
    </row>
    <row r="28" spans="6:14" ht="15">
      <c r="F28" s="24"/>
      <c r="G28" s="24"/>
      <c r="H28" s="24"/>
      <c r="I28" s="24"/>
      <c r="J28" s="24"/>
      <c r="K28" s="24"/>
      <c r="L28" s="24"/>
      <c r="N28" s="3"/>
    </row>
    <row r="29" spans="6:12" ht="15">
      <c r="F29" s="24">
        <f>F27-F26</f>
        <v>148534855.89</v>
      </c>
      <c r="G29" s="24">
        <f>G27-G26</f>
        <v>137054010.89</v>
      </c>
      <c r="H29" s="24">
        <f>H27-H26</f>
        <v>111214594.31</v>
      </c>
      <c r="I29" s="24">
        <f>I27-I26</f>
        <v>6240337.87</v>
      </c>
      <c r="J29" s="24">
        <f>J27-J26</f>
        <v>25839416.58</v>
      </c>
      <c r="K29" s="24"/>
      <c r="L29" s="24"/>
    </row>
    <row r="30" spans="6:12" ht="12.75">
      <c r="F30" s="35"/>
      <c r="G30" s="35"/>
      <c r="H30" s="35"/>
      <c r="I30" s="35"/>
      <c r="J30" s="35"/>
      <c r="K30" s="35"/>
      <c r="L30" s="35"/>
    </row>
    <row r="31" spans="6:12" ht="12.75">
      <c r="F31" s="36"/>
      <c r="G31" s="36"/>
      <c r="H31" s="36"/>
      <c r="I31" s="36"/>
      <c r="J31" s="36"/>
      <c r="K31" s="36"/>
      <c r="L31" s="36"/>
    </row>
    <row r="32" spans="6:10" ht="12.75">
      <c r="F32" s="11"/>
      <c r="G32" s="11"/>
      <c r="H32" s="11"/>
      <c r="I32" s="11"/>
      <c r="J32" s="11"/>
    </row>
    <row r="33" spans="6:10" ht="12.75">
      <c r="F33" s="4"/>
      <c r="G33" s="4"/>
      <c r="H33" s="4"/>
      <c r="I33" s="4"/>
      <c r="J33" s="4"/>
    </row>
    <row r="34" spans="6:9" ht="12.75">
      <c r="F34" s="4"/>
      <c r="G34" s="4"/>
      <c r="H34" s="4"/>
      <c r="I34" s="4"/>
    </row>
    <row r="35" spans="6:10" ht="12.75">
      <c r="F35" s="4"/>
      <c r="G35" s="4"/>
      <c r="H35" s="4"/>
      <c r="I35" s="4"/>
      <c r="J35" s="4"/>
    </row>
    <row r="36" spans="6:10" ht="12.75">
      <c r="F36" s="4"/>
      <c r="G36" s="4"/>
      <c r="H36" s="4"/>
      <c r="I36" s="4"/>
      <c r="J36" s="4"/>
    </row>
    <row r="38" spans="6:10" ht="12.75">
      <c r="F38" s="4"/>
      <c r="G38" s="4"/>
      <c r="H38" s="4"/>
      <c r="I38" s="4"/>
      <c r="J38" s="4"/>
    </row>
    <row r="39" spans="6:10" ht="12.75">
      <c r="F39" s="4"/>
      <c r="G39" s="4"/>
      <c r="H39" s="4"/>
      <c r="I39" s="4"/>
      <c r="J39" s="4"/>
    </row>
  </sheetData>
  <sheetProtection/>
  <mergeCells count="30">
    <mergeCell ref="B26:E26"/>
    <mergeCell ref="I5:I6"/>
    <mergeCell ref="G5:G6"/>
    <mergeCell ref="B24:E24"/>
    <mergeCell ref="B18:E18"/>
    <mergeCell ref="B25:E25"/>
    <mergeCell ref="B23:E23"/>
    <mergeCell ref="B21:E21"/>
    <mergeCell ref="B13:E13"/>
    <mergeCell ref="B19:E19"/>
    <mergeCell ref="A5:A6"/>
    <mergeCell ref="C2:K2"/>
    <mergeCell ref="A27:E27"/>
    <mergeCell ref="B7:E7"/>
    <mergeCell ref="B8:E8"/>
    <mergeCell ref="B9:E9"/>
    <mergeCell ref="B10:E10"/>
    <mergeCell ref="B12:E12"/>
    <mergeCell ref="B11:E11"/>
    <mergeCell ref="B15:E15"/>
    <mergeCell ref="K5:L5"/>
    <mergeCell ref="F5:F6"/>
    <mergeCell ref="B5:E6"/>
    <mergeCell ref="J5:J6"/>
    <mergeCell ref="H5:H6"/>
    <mergeCell ref="B22:E22"/>
    <mergeCell ref="B16:E16"/>
    <mergeCell ref="B20:E20"/>
    <mergeCell ref="B14:E14"/>
    <mergeCell ref="B17:E17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User</cp:lastModifiedBy>
  <cp:lastPrinted>2020-07-31T08:12:15Z</cp:lastPrinted>
  <dcterms:created xsi:type="dcterms:W3CDTF">2015-03-10T06:31:09Z</dcterms:created>
  <dcterms:modified xsi:type="dcterms:W3CDTF">2020-11-06T11:37:14Z</dcterms:modified>
  <cp:category/>
  <cp:version/>
  <cp:contentType/>
  <cp:contentStatus/>
</cp:coreProperties>
</file>